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agov-my.sharepoint.com/personal/shlaw_pa_gov/Documents/Documents/financial training/Financial Training Handouts 2024/"/>
    </mc:Choice>
  </mc:AlternateContent>
  <xr:revisionPtr revIDLastSave="4" documentId="8_{C9A301A4-9046-40BB-B0F0-08A7886C256B}" xr6:coauthVersionLast="47" xr6:coauthVersionMax="47" xr10:uidLastSave="{7C113A34-0732-48DF-814D-D2376B301F78}"/>
  <bookViews>
    <workbookView xWindow="-28920" yWindow="-120" windowWidth="29040" windowHeight="15840" activeTab="2" xr2:uid="{CDD16F49-947A-48BB-8E2C-22E88F9D8119}"/>
  </bookViews>
  <sheets>
    <sheet name="FTE CAM" sheetId="2" r:id="rId1"/>
    <sheet name="newsletter CAM" sheetId="3" r:id="rId2"/>
    <sheet name="vehicle CA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 l="1"/>
  <c r="F13" i="2"/>
  <c r="I10" i="2"/>
  <c r="O6" i="4" l="1"/>
  <c r="P6" i="4"/>
  <c r="Q6" i="4" s="1"/>
  <c r="O7" i="4"/>
  <c r="Q7" i="4" s="1"/>
  <c r="P7" i="4"/>
  <c r="O8" i="4"/>
  <c r="P8" i="4"/>
  <c r="O9" i="4"/>
  <c r="P9" i="4"/>
  <c r="O10" i="4"/>
  <c r="Q10" i="4" s="1"/>
  <c r="P10" i="4"/>
  <c r="O11" i="4"/>
  <c r="Q11" i="4" s="1"/>
  <c r="P11" i="4"/>
  <c r="O12" i="4"/>
  <c r="Q12" i="4" s="1"/>
  <c r="P12" i="4"/>
  <c r="O13" i="4"/>
  <c r="P13" i="4"/>
  <c r="Q13" i="4" s="1"/>
  <c r="O14" i="4"/>
  <c r="P14" i="4"/>
  <c r="O15" i="4"/>
  <c r="P15" i="4"/>
  <c r="O16" i="4"/>
  <c r="P16" i="4"/>
  <c r="O17" i="4"/>
  <c r="P17" i="4"/>
  <c r="O18" i="4"/>
  <c r="Q18" i="4" s="1"/>
  <c r="P18" i="4"/>
  <c r="O19" i="4"/>
  <c r="Q19" i="4" s="1"/>
  <c r="P19" i="4"/>
  <c r="O20" i="4"/>
  <c r="P20" i="4"/>
  <c r="P5" i="4"/>
  <c r="O5" i="4"/>
  <c r="Q5" i="4" s="1"/>
  <c r="Q20" i="4"/>
  <c r="Q17" i="4"/>
  <c r="Q16" i="4"/>
  <c r="Q15" i="4"/>
  <c r="Q14" i="4"/>
  <c r="Q9" i="4"/>
  <c r="Q8" i="4"/>
  <c r="P5" i="2"/>
  <c r="O6" i="3"/>
  <c r="P6" i="3"/>
  <c r="Q6" i="3"/>
  <c r="O7" i="3"/>
  <c r="Q7" i="3" s="1"/>
  <c r="P7" i="3"/>
  <c r="O8" i="3"/>
  <c r="P8" i="3"/>
  <c r="Q8" i="3"/>
  <c r="O9" i="3"/>
  <c r="P9" i="3"/>
  <c r="Q9" i="3"/>
  <c r="O10" i="3"/>
  <c r="P10" i="3"/>
  <c r="Q10" i="3"/>
  <c r="O11" i="3"/>
  <c r="Q11" i="3" s="1"/>
  <c r="P11" i="3"/>
  <c r="O12" i="3"/>
  <c r="P12" i="3"/>
  <c r="Q12" i="3"/>
  <c r="O13" i="3"/>
  <c r="P13" i="3"/>
  <c r="Q13" i="3"/>
  <c r="O14" i="3"/>
  <c r="P14" i="3"/>
  <c r="Q14" i="3"/>
  <c r="O15" i="3"/>
  <c r="Q15" i="3" s="1"/>
  <c r="P15" i="3"/>
  <c r="O16" i="3"/>
  <c r="P16" i="3"/>
  <c r="Q16" i="3"/>
  <c r="O17" i="3"/>
  <c r="P17" i="3"/>
  <c r="Q17" i="3"/>
  <c r="O18" i="3"/>
  <c r="P18" i="3"/>
  <c r="Q18" i="3"/>
  <c r="O19" i="3"/>
  <c r="Q19" i="3" s="1"/>
  <c r="P19" i="3"/>
  <c r="O20" i="3"/>
  <c r="P20" i="3"/>
  <c r="Q20" i="3"/>
  <c r="P5" i="3"/>
  <c r="O5" i="3"/>
  <c r="F11" i="2"/>
  <c r="C25" i="2"/>
  <c r="Q5" i="3" l="1"/>
  <c r="F17" i="4" l="1"/>
  <c r="F18" i="4" s="1"/>
  <c r="F11" i="4"/>
  <c r="F12" i="4" s="1"/>
  <c r="C16" i="3"/>
  <c r="C10" i="3"/>
  <c r="C17" i="4"/>
  <c r="C11" i="4"/>
  <c r="C16" i="4"/>
  <c r="C10" i="4"/>
  <c r="C26" i="4"/>
  <c r="C12" i="4"/>
  <c r="G11" i="2"/>
  <c r="G13" i="2" s="1"/>
  <c r="C26" i="2" s="1"/>
  <c r="C11" i="2"/>
  <c r="C12" i="2" s="1"/>
  <c r="I12" i="2"/>
  <c r="C13" i="2" l="1"/>
  <c r="O5" i="2"/>
  <c r="Q5" i="2" s="1"/>
  <c r="C18" i="4"/>
  <c r="I11" i="2"/>
  <c r="C17" i="2"/>
  <c r="C18" i="2" s="1"/>
  <c r="C19" i="2" s="1"/>
  <c r="C27" i="2"/>
  <c r="C11" i="3"/>
  <c r="C25" i="3"/>
  <c r="C15" i="3"/>
  <c r="C17" i="3"/>
</calcChain>
</file>

<file path=xl/sharedStrings.xml><?xml version="1.0" encoding="utf-8"?>
<sst xmlns="http://schemas.openxmlformats.org/spreadsheetml/2006/main" count="103" uniqueCount="70">
  <si>
    <t>FTEs</t>
  </si>
  <si>
    <t>DGR</t>
  </si>
  <si>
    <t>LVR</t>
  </si>
  <si>
    <t>other</t>
  </si>
  <si>
    <t>total</t>
  </si>
  <si>
    <t>totals</t>
  </si>
  <si>
    <t>DGR FTEs</t>
  </si>
  <si>
    <t>amount of total staff time spent on DGR (decimal)</t>
  </si>
  <si>
    <t>% of total staff time spent on DGR</t>
  </si>
  <si>
    <t>Cost Allocation Method - DGLVR Portion</t>
  </si>
  <si>
    <r>
      <t xml:space="preserve">Staff time spent on </t>
    </r>
    <r>
      <rPr>
        <b/>
        <sz val="11"/>
        <color theme="1"/>
        <rFont val="Calibri"/>
        <family val="2"/>
        <scheme val="minor"/>
      </rPr>
      <t>DGR</t>
    </r>
  </si>
  <si>
    <r>
      <t xml:space="preserve">Staff time spent on </t>
    </r>
    <r>
      <rPr>
        <b/>
        <sz val="11"/>
        <color theme="1"/>
        <rFont val="Calibri"/>
        <family val="2"/>
        <scheme val="minor"/>
      </rPr>
      <t>LVR</t>
    </r>
  </si>
  <si>
    <r>
      <t xml:space="preserve">Staff time </t>
    </r>
    <r>
      <rPr>
        <b/>
        <sz val="11"/>
        <color theme="1"/>
        <rFont val="Calibri"/>
        <family val="2"/>
        <scheme val="minor"/>
      </rPr>
      <t>NOT spent on DGLVR</t>
    </r>
  </si>
  <si>
    <t>FTE = Full Time Equivalent (40 hrs/week for 52 weeks a year)</t>
  </si>
  <si>
    <t>LVR FTEs</t>
  </si>
  <si>
    <t>amount of total staff time spent on LVR (decimal)</t>
  </si>
  <si>
    <t>% of total staff time spent on LVR</t>
  </si>
  <si>
    <t>Total CCD FTEs</t>
  </si>
  <si>
    <t>Total  CCD Staff time</t>
  </si>
  <si>
    <t>Staff 1</t>
  </si>
  <si>
    <t>Staff 2</t>
  </si>
  <si>
    <t>Staff 3</t>
  </si>
  <si>
    <t>Percent of shared expenses (shared among all CD staff on this spreadsheet) that can be paid for with DGR admin funds</t>
  </si>
  <si>
    <r>
      <t xml:space="preserve">The percent of shared expenses that are eligible DGR expenses are equal to the </t>
    </r>
    <r>
      <rPr>
        <b/>
        <u/>
        <sz val="12"/>
        <color rgb="FF000000"/>
        <rFont val="Calibri"/>
        <family val="2"/>
        <scheme val="minor"/>
      </rPr>
      <t xml:space="preserve">percent of the  expense used for DGR (or LVR) activities. </t>
    </r>
    <r>
      <rPr>
        <sz val="12"/>
        <color rgb="FF000000"/>
        <rFont val="Calibri"/>
        <family val="2"/>
        <scheme val="minor"/>
      </rPr>
      <t xml:space="preserve">If this is estimated based on staff time spent on DGR activities, the percent of staff time spent on DGR (or LVR) activities must be calculated compared to the total staff time spent on all programs/activities sharing the expense. </t>
    </r>
  </si>
  <si>
    <r>
      <t xml:space="preserve">The percent of shared expenses that are eligible DGR expenses are equal to the </t>
    </r>
    <r>
      <rPr>
        <b/>
        <u/>
        <sz val="12"/>
        <color rgb="FF000000"/>
        <rFont val="Calibri"/>
        <family val="2"/>
        <scheme val="minor"/>
      </rPr>
      <t>percent of the  expense used for DGR (or LVR) activities.</t>
    </r>
  </si>
  <si>
    <t>Total number of pages</t>
  </si>
  <si>
    <t>number of pages about DGR topics</t>
  </si>
  <si>
    <t>Newsletter</t>
  </si>
  <si>
    <t>Full Time Equivalent (FTE) method for expenses shared among all conservation district staff</t>
  </si>
  <si>
    <t>% of total newsletter about DGR</t>
  </si>
  <si>
    <t>Percent of newsletter expenses that can be paid for with DGR  funds</t>
  </si>
  <si>
    <t>Dirt and Gravel Roads (DGR)</t>
  </si>
  <si>
    <t>Low Volume Roads (LVR)</t>
  </si>
  <si>
    <t>Total number of newsletter pages</t>
  </si>
  <si>
    <t>number of pages about LVR topics</t>
  </si>
  <si>
    <t>Percent of newsletter expenses that can be paid for with LVR funds</t>
  </si>
  <si>
    <t>Total newsletter pages</t>
  </si>
  <si>
    <t>Pages on DGR</t>
  </si>
  <si>
    <t>Pages on LVR</t>
  </si>
  <si>
    <r>
      <t xml:space="preserve">Pages </t>
    </r>
    <r>
      <rPr>
        <b/>
        <sz val="11"/>
        <color theme="1"/>
        <rFont val="Calibri"/>
        <family val="2"/>
        <scheme val="minor"/>
      </rPr>
      <t>NOT on DGLVR</t>
    </r>
  </si>
  <si>
    <t xml:space="preserve"> </t>
  </si>
  <si>
    <t>Vehicle</t>
  </si>
  <si>
    <t>Total number of miles</t>
  </si>
  <si>
    <t xml:space="preserve">number of miles driven for DGR </t>
  </si>
  <si>
    <t>% of total miles for DGR</t>
  </si>
  <si>
    <t xml:space="preserve">number of miles driven for LVR </t>
  </si>
  <si>
    <t>% of total miles for LVR</t>
  </si>
  <si>
    <t>Total miles</t>
  </si>
  <si>
    <t>DGR miles</t>
  </si>
  <si>
    <t>LVR miles</t>
  </si>
  <si>
    <t>Non-DGLVR miles</t>
  </si>
  <si>
    <t>Percent of vehicle expenses that can be paid for with DGR  funds</t>
  </si>
  <si>
    <t>Percent of vehicle expenses that can be paid for with LVR funds</t>
  </si>
  <si>
    <t>OR</t>
  </si>
  <si>
    <t>Note that the federal mileage rate is based on the average costs of operating a vehicle in the United States and is intended to cover expenses including, but not limited to, fuel, tires, maintenance, registration, and insurance. When mileage driven for the DGLVR Program is compensated using the mileage rate method, individual vehicle expenses are not eligible DGLVR expenses, and vice versa.</t>
  </si>
  <si>
    <t>mileage rate</t>
  </si>
  <si>
    <t>DGR mileage expense</t>
  </si>
  <si>
    <t>LVR mileage expense</t>
  </si>
  <si>
    <t>Only fill out the boxes with red text</t>
  </si>
  <si>
    <t>total amount</t>
  </si>
  <si>
    <t>eligible LVR expense</t>
  </si>
  <si>
    <t>eligible DGR expense</t>
  </si>
  <si>
    <t>non-DGLVR amount</t>
  </si>
  <si>
    <t>example</t>
  </si>
  <si>
    <t xml:space="preserve">Expense name </t>
  </si>
  <si>
    <t>only fill out expense name and total amount in this chart</t>
  </si>
  <si>
    <t>rent</t>
  </si>
  <si>
    <t>newsletter printing</t>
  </si>
  <si>
    <t>postage to mail newsletters</t>
  </si>
  <si>
    <t>oil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</si>
</sst>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2"/>
      <color rgb="FF000000"/>
      <name val="Calibri"/>
      <family val="2"/>
      <scheme val="minor"/>
    </font>
    <font>
      <b/>
      <u/>
      <sz val="12"/>
      <color rgb="FF000000"/>
      <name val="Calibri"/>
      <family val="2"/>
      <scheme val="minor"/>
    </font>
    <fon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theme="4" tint="0.499984740745262"/>
      </top>
      <bottom style="thick">
        <color theme="4"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ck">
        <color theme="4"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44" fontId="1" fillId="0" borderId="0" applyFont="0" applyFill="0" applyBorder="0" applyAlignment="0" applyProtection="0"/>
  </cellStyleXfs>
  <cellXfs count="66">
    <xf numFmtId="0" fontId="0" fillId="0" borderId="0" xfId="0"/>
    <xf numFmtId="0" fontId="0" fillId="0" borderId="0" xfId="0" applyAlignment="1">
      <alignment horizontal="right"/>
    </xf>
    <xf numFmtId="0" fontId="4" fillId="0" borderId="0" xfId="0" applyFont="1"/>
    <xf numFmtId="0" fontId="0" fillId="0" borderId="3" xfId="0" applyBorder="1"/>
    <xf numFmtId="0" fontId="0" fillId="0" borderId="4" xfId="0" applyBorder="1" applyAlignment="1">
      <alignment horizontal="right"/>
    </xf>
    <xf numFmtId="0" fontId="0" fillId="2" borderId="0" xfId="0" applyFill="1"/>
    <xf numFmtId="0" fontId="4" fillId="2" borderId="0" xfId="0" applyFont="1" applyFill="1"/>
    <xf numFmtId="0" fontId="0" fillId="3" borderId="0" xfId="0" applyFill="1"/>
    <xf numFmtId="0" fontId="4" fillId="3" borderId="0" xfId="0" applyFont="1" applyFill="1"/>
    <xf numFmtId="164" fontId="0" fillId="0" borderId="5" xfId="1" applyNumberFormat="1" applyFont="1" applyBorder="1"/>
    <xf numFmtId="0" fontId="0" fillId="0" borderId="0" xfId="0" applyFill="1" applyBorder="1" applyAlignment="1">
      <alignment horizontal="center" wrapText="1"/>
    </xf>
    <xf numFmtId="0" fontId="0" fillId="0" borderId="0" xfId="0" applyFill="1"/>
    <xf numFmtId="0" fontId="4" fillId="0" borderId="0" xfId="0" applyFont="1" applyFill="1"/>
    <xf numFmtId="0" fontId="0" fillId="0" borderId="0" xfId="0" applyFill="1" applyBorder="1"/>
    <xf numFmtId="0" fontId="4" fillId="0" borderId="0" xfId="0" applyFont="1" applyFill="1" applyBorder="1"/>
    <xf numFmtId="0" fontId="7" fillId="0" borderId="0" xfId="0" applyFont="1" applyAlignment="1">
      <alignment horizontal="justify" vertical="center"/>
    </xf>
    <xf numFmtId="0" fontId="0" fillId="0" borderId="0" xfId="0" applyFill="1" applyBorder="1" applyAlignment="1">
      <alignment horizontal="right"/>
    </xf>
    <xf numFmtId="0" fontId="4" fillId="0" borderId="0" xfId="0" applyFont="1" applyAlignment="1">
      <alignment horizontal="center"/>
    </xf>
    <xf numFmtId="0" fontId="4" fillId="3" borderId="9" xfId="0" applyFont="1" applyFill="1" applyBorder="1" applyAlignment="1">
      <alignment horizontal="right"/>
    </xf>
    <xf numFmtId="44" fontId="4" fillId="3" borderId="10" xfId="0" applyNumberFormat="1" applyFont="1" applyFill="1" applyBorder="1"/>
    <xf numFmtId="0" fontId="4" fillId="2" borderId="9" xfId="0" applyFont="1" applyFill="1" applyBorder="1" applyAlignment="1">
      <alignment horizontal="right"/>
    </xf>
    <xf numFmtId="44" fontId="4" fillId="2" borderId="10" xfId="0" applyNumberFormat="1" applyFont="1" applyFill="1" applyBorder="1"/>
    <xf numFmtId="0" fontId="9" fillId="3" borderId="4" xfId="0" applyFont="1" applyFill="1" applyBorder="1"/>
    <xf numFmtId="0" fontId="9" fillId="2" borderId="12" xfId="0" applyFont="1" applyFill="1" applyBorder="1"/>
    <xf numFmtId="0" fontId="9" fillId="0" borderId="5" xfId="0" applyFont="1" applyBorder="1"/>
    <xf numFmtId="0" fontId="9" fillId="3" borderId="13" xfId="0" applyFont="1" applyFill="1" applyBorder="1"/>
    <xf numFmtId="0" fontId="9" fillId="2" borderId="0" xfId="0" applyFont="1" applyFill="1" applyBorder="1"/>
    <xf numFmtId="0" fontId="9" fillId="0" borderId="14" xfId="0" applyFont="1" applyBorder="1"/>
    <xf numFmtId="0" fontId="9" fillId="3" borderId="6" xfId="0" applyFont="1" applyFill="1" applyBorder="1"/>
    <xf numFmtId="0" fontId="9" fillId="2" borderId="15" xfId="0" applyFont="1" applyFill="1" applyBorder="1"/>
    <xf numFmtId="0" fontId="9" fillId="0" borderId="7" xfId="0" applyFont="1" applyBorder="1"/>
    <xf numFmtId="0" fontId="9" fillId="0" borderId="0" xfId="0" applyFont="1"/>
    <xf numFmtId="0" fontId="9" fillId="0" borderId="11" xfId="0" applyFont="1" applyBorder="1"/>
    <xf numFmtId="0" fontId="0" fillId="0" borderId="17" xfId="0" applyBorder="1"/>
    <xf numFmtId="0" fontId="0" fillId="0" borderId="18" xfId="0" applyBorder="1"/>
    <xf numFmtId="0" fontId="9" fillId="0" borderId="17" xfId="0" applyFont="1" applyBorder="1"/>
    <xf numFmtId="0" fontId="9" fillId="0" borderId="18" xfId="0" applyFont="1" applyBorder="1"/>
    <xf numFmtId="0" fontId="9" fillId="0" borderId="19" xfId="0" applyFont="1" applyBorder="1"/>
    <xf numFmtId="44" fontId="9" fillId="0" borderId="11" xfId="4" applyFont="1" applyFill="1" applyBorder="1"/>
    <xf numFmtId="44" fontId="0" fillId="0" borderId="0" xfId="4" applyFont="1"/>
    <xf numFmtId="44" fontId="0" fillId="0" borderId="20" xfId="4" applyFont="1" applyBorder="1"/>
    <xf numFmtId="0" fontId="9" fillId="0" borderId="22" xfId="0" applyFont="1" applyFill="1" applyBorder="1" applyAlignment="1">
      <alignment horizontal="center"/>
    </xf>
    <xf numFmtId="44" fontId="9" fillId="0" borderId="23" xfId="4" applyFont="1" applyFill="1" applyBorder="1" applyAlignment="1">
      <alignment horizontal="center"/>
    </xf>
    <xf numFmtId="44" fontId="8" fillId="0" borderId="25" xfId="4" applyFont="1" applyFill="1" applyBorder="1"/>
    <xf numFmtId="44" fontId="8" fillId="0" borderId="27" xfId="4" applyFont="1" applyFill="1" applyBorder="1"/>
    <xf numFmtId="44" fontId="9" fillId="0" borderId="25" xfId="4" applyFont="1" applyFill="1" applyBorder="1"/>
    <xf numFmtId="0" fontId="11" fillId="0" borderId="0" xfId="0" applyFont="1"/>
    <xf numFmtId="0" fontId="9" fillId="0" borderId="24" xfId="0" applyFont="1" applyFill="1" applyBorder="1" applyAlignment="1">
      <alignment horizontal="center"/>
    </xf>
    <xf numFmtId="0" fontId="8" fillId="0" borderId="24" xfId="0" applyFont="1" applyFill="1" applyBorder="1" applyAlignment="1">
      <alignment horizontal="center"/>
    </xf>
    <xf numFmtId="0" fontId="8" fillId="0" borderId="26" xfId="0" applyFont="1" applyFill="1" applyBorder="1" applyAlignment="1">
      <alignment horizontal="center"/>
    </xf>
    <xf numFmtId="0" fontId="4" fillId="0" borderId="0" xfId="0" applyFont="1" applyBorder="1" applyAlignment="1">
      <alignment horizontal="center"/>
    </xf>
    <xf numFmtId="0" fontId="4" fillId="3" borderId="0" xfId="0" applyFont="1" applyFill="1" applyBorder="1" applyAlignment="1">
      <alignment horizontal="center"/>
    </xf>
    <xf numFmtId="44" fontId="0" fillId="3" borderId="21" xfId="4" applyFont="1" applyFill="1" applyBorder="1"/>
    <xf numFmtId="0" fontId="4" fillId="2" borderId="0" xfId="0" applyFont="1" applyFill="1" applyBorder="1" applyAlignment="1">
      <alignment horizontal="center"/>
    </xf>
    <xf numFmtId="44" fontId="0" fillId="2" borderId="20" xfId="4" applyFont="1" applyFill="1" applyBorder="1"/>
    <xf numFmtId="0" fontId="10" fillId="0" borderId="0" xfId="0" applyFont="1" applyAlignment="1">
      <alignment horizontal="center"/>
    </xf>
    <xf numFmtId="0" fontId="2" fillId="0" borderId="1" xfId="2" applyAlignment="1">
      <alignment horizontal="center"/>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5" fillId="0" borderId="0" xfId="0" applyFont="1" applyAlignment="1">
      <alignment horizontal="center" vertical="center" wrapText="1" readingOrder="1"/>
    </xf>
    <xf numFmtId="0" fontId="3" fillId="0" borderId="8" xfId="3" applyBorder="1" applyAlignment="1">
      <alignment horizontal="center"/>
    </xf>
    <xf numFmtId="0" fontId="9" fillId="0" borderId="16"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cellXfs>
  <cellStyles count="5">
    <cellStyle name="Currency" xfId="4" builtinId="4"/>
    <cellStyle name="Heading 1" xfId="2" builtinId="16"/>
    <cellStyle name="Heading 2" xfId="3" builtinId="17"/>
    <cellStyle name="Normal" xfId="0" builtinId="0"/>
    <cellStyle name="Percent" xfId="1"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Conservation district Staff Time</a:t>
            </a:r>
          </a:p>
        </c:rich>
      </c:tx>
      <c:layout>
        <c:manualLayout>
          <c:xMode val="edge"/>
          <c:yMode val="edge"/>
          <c:x val="0.1790886451439393"/>
          <c:y val="3.4006015502208932E-5"/>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30F-483F-BA7D-089AC2BE91E0}"/>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30F-483F-BA7D-089AC2BE91E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30F-483F-BA7D-089AC2BE91E0}"/>
              </c:ext>
            </c:extLst>
          </c:dPt>
          <c:dLbls>
            <c:dLbl>
              <c:idx val="0"/>
              <c:layout>
                <c:manualLayout>
                  <c:x val="-0.31177401537353755"/>
                  <c:y val="2.042919477965559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0F-483F-BA7D-089AC2BE91E0}"/>
                </c:ext>
              </c:extLst>
            </c:dLbl>
            <c:dLbl>
              <c:idx val="1"/>
              <c:layout>
                <c:manualLayout>
                  <c:x val="0.10894941634241236"/>
                  <c:y val="4.56194696189680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0F-483F-BA7D-089AC2BE91E0}"/>
                </c:ext>
              </c:extLst>
            </c:dLbl>
            <c:dLbl>
              <c:idx val="2"/>
              <c:layout>
                <c:manualLayout>
                  <c:x val="-0.2314134924525037"/>
                  <c:y val="-6.635559217304441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11F09CA-3BBF-428D-9BD6-5D36EB9BB81B}" type="CATEGORYNAME">
                      <a:rPr lang="en-US">
                        <a:solidFill>
                          <a:sysClr val="windowText" lastClr="000000"/>
                        </a:solidFill>
                      </a:rPr>
                      <a:pPr>
                        <a:defRPr>
                          <a:solidFill>
                            <a:schemeClr val="accent1"/>
                          </a:solidFill>
                        </a:defRPr>
                      </a:pPr>
                      <a:t>[CATEGORY NAME]</a:t>
                    </a:fld>
                    <a:r>
                      <a:rPr lang="en-US" baseline="0">
                        <a:solidFill>
                          <a:sysClr val="windowText" lastClr="000000"/>
                        </a:solidFill>
                      </a:rPr>
                      <a:t>
</a:t>
                    </a:r>
                    <a:fld id="{773BADFC-9548-4B1E-87CD-C536E44E4FB0}" type="PERCENTAGE">
                      <a:rPr lang="en-US" baseline="0">
                        <a:solidFill>
                          <a:sysClr val="windowText" lastClr="000000"/>
                        </a:solidFill>
                      </a:rPr>
                      <a:pPr>
                        <a:defRPr>
                          <a:solidFill>
                            <a:schemeClr val="accent1"/>
                          </a:solidFill>
                        </a:defRPr>
                      </a:pPr>
                      <a:t>[PERCENTAGE]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30F-483F-BA7D-089AC2BE91E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 CAM'!$B$25:$B$27</c:f>
              <c:strCache>
                <c:ptCount val="3"/>
                <c:pt idx="0">
                  <c:v>Staff time spent on DGR</c:v>
                </c:pt>
                <c:pt idx="1">
                  <c:v>Staff time spent on LVR</c:v>
                </c:pt>
                <c:pt idx="2">
                  <c:v>Staff time NOT spent on DGLVR</c:v>
                </c:pt>
              </c:strCache>
            </c:strRef>
          </c:cat>
          <c:val>
            <c:numRef>
              <c:f>'FTE CAM'!$C$25:$C$27</c:f>
              <c:numCache>
                <c:formatCode>General</c:formatCode>
                <c:ptCount val="3"/>
                <c:pt idx="0">
                  <c:v>1.125</c:v>
                </c:pt>
                <c:pt idx="1">
                  <c:v>0.375</c:v>
                </c:pt>
                <c:pt idx="2">
                  <c:v>8.5</c:v>
                </c:pt>
              </c:numCache>
            </c:numRef>
          </c:val>
          <c:extLst>
            <c:ext xmlns:c16="http://schemas.microsoft.com/office/drawing/2014/chart" uri="{C3380CC4-5D6E-409C-BE32-E72D297353CC}">
              <c16:uniqueId val="{00000006-130F-483F-BA7D-089AC2BE91E0}"/>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Newsletter</a:t>
            </a:r>
          </a:p>
        </c:rich>
      </c:tx>
      <c:layout>
        <c:manualLayout>
          <c:xMode val="edge"/>
          <c:yMode val="edge"/>
          <c:x val="0.34834752766322979"/>
          <c:y val="4.1472245108152761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2DB-48B7-BDBA-5B95BD6562F6}"/>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2DB-48B7-BDBA-5B95BD6562F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2DB-48B7-BDBA-5B95BD6562F6}"/>
              </c:ext>
            </c:extLst>
          </c:dPt>
          <c:dLbls>
            <c:dLbl>
              <c:idx val="0"/>
              <c:layout>
                <c:manualLayout>
                  <c:x val="-0.23134507792846301"/>
                  <c:y val="2.865541186304708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2DB-48B7-BDBA-5B95BD6562F6}"/>
                </c:ext>
              </c:extLst>
            </c:dLbl>
            <c:dLbl>
              <c:idx val="1"/>
              <c:layout>
                <c:manualLayout>
                  <c:x val="0.10894941634241236"/>
                  <c:y val="4.56194696189680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2DB-48B7-BDBA-5B95BD6562F6}"/>
                </c:ext>
              </c:extLst>
            </c:dLbl>
            <c:dLbl>
              <c:idx val="2"/>
              <c:layout>
                <c:manualLayout>
                  <c:x val="-0.2314134924525037"/>
                  <c:y val="-6.635559217304441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11F09CA-3BBF-428D-9BD6-5D36EB9BB81B}" type="CATEGORYNAME">
                      <a:rPr lang="en-US">
                        <a:solidFill>
                          <a:sysClr val="windowText" lastClr="000000"/>
                        </a:solidFill>
                      </a:rPr>
                      <a:pPr>
                        <a:defRPr>
                          <a:solidFill>
                            <a:schemeClr val="accent1"/>
                          </a:solidFill>
                        </a:defRPr>
                      </a:pPr>
                      <a:t>[CATEGORY NAME]</a:t>
                    </a:fld>
                    <a:r>
                      <a:rPr lang="en-US" baseline="0">
                        <a:solidFill>
                          <a:sysClr val="windowText" lastClr="000000"/>
                        </a:solidFill>
                      </a:rPr>
                      <a:t>
</a:t>
                    </a:r>
                    <a:fld id="{773BADFC-9548-4B1E-87CD-C536E44E4FB0}" type="PERCENTAGE">
                      <a:rPr lang="en-US" baseline="0">
                        <a:solidFill>
                          <a:sysClr val="windowText" lastClr="000000"/>
                        </a:solidFill>
                      </a:rPr>
                      <a:pPr>
                        <a:defRPr>
                          <a:solidFill>
                            <a:schemeClr val="accent1"/>
                          </a:solidFill>
                        </a:defRPr>
                      </a:pPr>
                      <a:t>[PERCENTAGE]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2DB-48B7-BDBA-5B95BD6562F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'newsletter CAM'!$B$23:$B$25</c:f>
              <c:strCache>
                <c:ptCount val="3"/>
                <c:pt idx="0">
                  <c:v>Pages on DGR</c:v>
                </c:pt>
                <c:pt idx="1">
                  <c:v>Pages on LVR</c:v>
                </c:pt>
                <c:pt idx="2">
                  <c:v>Pages NOT on DGLVR</c:v>
                </c:pt>
              </c:strCache>
            </c:strRef>
          </c:cat>
          <c:val>
            <c:numRef>
              <c:f>'newsletter CAM'!$C$23:$C$25</c:f>
              <c:numCache>
                <c:formatCode>General</c:formatCode>
                <c:ptCount val="3"/>
                <c:pt idx="0">
                  <c:v>0.5</c:v>
                </c:pt>
                <c:pt idx="1">
                  <c:v>0.5</c:v>
                </c:pt>
                <c:pt idx="2">
                  <c:v>9</c:v>
                </c:pt>
              </c:numCache>
            </c:numRef>
          </c:val>
          <c:extLst>
            <c:ext xmlns:c16="http://schemas.microsoft.com/office/drawing/2014/chart" uri="{C3380CC4-5D6E-409C-BE32-E72D297353CC}">
              <c16:uniqueId val="{00000006-02DB-48B7-BDBA-5B95BD6562F6}"/>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Vehicle Mileage</a:t>
            </a:r>
          </a:p>
        </c:rich>
      </c:tx>
      <c:layout>
        <c:manualLayout>
          <c:xMode val="edge"/>
          <c:yMode val="edge"/>
          <c:x val="0.34834752766322979"/>
          <c:y val="4.1472245108152761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B15-497A-9116-825ABF5BF504}"/>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B15-497A-9116-825ABF5BF50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B15-497A-9116-825ABF5BF504}"/>
              </c:ext>
            </c:extLst>
          </c:dPt>
          <c:dLbls>
            <c:dLbl>
              <c:idx val="0"/>
              <c:layout>
                <c:manualLayout>
                  <c:x val="-0.23134507792846301"/>
                  <c:y val="2.865541186304708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15-497A-9116-825ABF5BF504}"/>
                </c:ext>
              </c:extLst>
            </c:dLbl>
            <c:dLbl>
              <c:idx val="1"/>
              <c:layout>
                <c:manualLayout>
                  <c:x val="0.10894941634241236"/>
                  <c:y val="4.56194696189680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15-497A-9116-825ABF5BF504}"/>
                </c:ext>
              </c:extLst>
            </c:dLbl>
            <c:dLbl>
              <c:idx val="2"/>
              <c:layout>
                <c:manualLayout>
                  <c:x val="-0.2314134924525037"/>
                  <c:y val="-6.635559217304441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11F09CA-3BBF-428D-9BD6-5D36EB9BB81B}" type="CATEGORYNAME">
                      <a:rPr lang="en-US">
                        <a:solidFill>
                          <a:sysClr val="windowText" lastClr="000000"/>
                        </a:solidFill>
                      </a:rPr>
                      <a:pPr>
                        <a:defRPr>
                          <a:solidFill>
                            <a:schemeClr val="accent1"/>
                          </a:solidFill>
                        </a:defRPr>
                      </a:pPr>
                      <a:t>[CATEGORY NAME]</a:t>
                    </a:fld>
                    <a:r>
                      <a:rPr lang="en-US" baseline="0">
                        <a:solidFill>
                          <a:sysClr val="windowText" lastClr="000000"/>
                        </a:solidFill>
                      </a:rPr>
                      <a:t>
</a:t>
                    </a:r>
                    <a:fld id="{773BADFC-9548-4B1E-87CD-C536E44E4FB0}" type="PERCENTAGE">
                      <a:rPr lang="en-US" baseline="0">
                        <a:solidFill>
                          <a:sysClr val="windowText" lastClr="000000"/>
                        </a:solidFill>
                      </a:rPr>
                      <a:pPr>
                        <a:defRPr>
                          <a:solidFill>
                            <a:schemeClr val="accent1"/>
                          </a:solidFill>
                        </a:defRPr>
                      </a:pPr>
                      <a:t>[PERCENTAGE]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B15-497A-9116-825ABF5BF50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'vehicle CAM'!$B$24:$B$26</c:f>
              <c:strCache>
                <c:ptCount val="3"/>
                <c:pt idx="0">
                  <c:v>DGR miles</c:v>
                </c:pt>
                <c:pt idx="1">
                  <c:v>LVR miles</c:v>
                </c:pt>
                <c:pt idx="2">
                  <c:v>Non-DGLVR miles</c:v>
                </c:pt>
              </c:strCache>
            </c:strRef>
          </c:cat>
          <c:val>
            <c:numRef>
              <c:f>'vehicle CAM'!$C$24:$C$26</c:f>
              <c:numCache>
                <c:formatCode>General</c:formatCode>
                <c:ptCount val="3"/>
                <c:pt idx="0">
                  <c:v>52</c:v>
                </c:pt>
                <c:pt idx="1">
                  <c:v>110</c:v>
                </c:pt>
                <c:pt idx="2">
                  <c:v>338</c:v>
                </c:pt>
              </c:numCache>
            </c:numRef>
          </c:val>
          <c:extLst>
            <c:ext xmlns:c16="http://schemas.microsoft.com/office/drawing/2014/chart" uri="{C3380CC4-5D6E-409C-BE32-E72D297353CC}">
              <c16:uniqueId val="{00000006-CB15-497A-9116-825ABF5BF50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600074</xdr:colOff>
      <xdr:row>14</xdr:row>
      <xdr:rowOff>4761</xdr:rowOff>
    </xdr:from>
    <xdr:to>
      <xdr:col>11</xdr:col>
      <xdr:colOff>9525</xdr:colOff>
      <xdr:row>30</xdr:row>
      <xdr:rowOff>0</xdr:rowOff>
    </xdr:to>
    <xdr:graphicFrame macro="">
      <xdr:nvGraphicFramePr>
        <xdr:cNvPr id="2" name="Chart 1">
          <a:extLst>
            <a:ext uri="{FF2B5EF4-FFF2-40B4-BE49-F238E27FC236}">
              <a16:creationId xmlns:a16="http://schemas.microsoft.com/office/drawing/2014/main" id="{1717E7D8-F6EF-4EEE-8257-E74523BDA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600074</xdr:colOff>
      <xdr:row>13</xdr:row>
      <xdr:rowOff>4761</xdr:rowOff>
    </xdr:from>
    <xdr:to>
      <xdr:col>11</xdr:col>
      <xdr:colOff>9525</xdr:colOff>
      <xdr:row>28</xdr:row>
      <xdr:rowOff>0</xdr:rowOff>
    </xdr:to>
    <xdr:graphicFrame macro="">
      <xdr:nvGraphicFramePr>
        <xdr:cNvPr id="2" name="Chart 1">
          <a:extLst>
            <a:ext uri="{FF2B5EF4-FFF2-40B4-BE49-F238E27FC236}">
              <a16:creationId xmlns:a16="http://schemas.microsoft.com/office/drawing/2014/main" id="{43DC5490-94E9-45DF-83BD-8BB370950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593724</xdr:colOff>
      <xdr:row>20</xdr:row>
      <xdr:rowOff>46036</xdr:rowOff>
    </xdr:from>
    <xdr:to>
      <xdr:col>10</xdr:col>
      <xdr:colOff>606425</xdr:colOff>
      <xdr:row>36</xdr:row>
      <xdr:rowOff>57150</xdr:rowOff>
    </xdr:to>
    <xdr:graphicFrame macro="">
      <xdr:nvGraphicFramePr>
        <xdr:cNvPr id="2" name="Chart 1">
          <a:extLst>
            <a:ext uri="{FF2B5EF4-FFF2-40B4-BE49-F238E27FC236}">
              <a16:creationId xmlns:a16="http://schemas.microsoft.com/office/drawing/2014/main" id="{82EE6CCB-E8FE-4015-ADE6-FE8EEFBD4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A61A-5F5B-43D8-BC9A-FCE43A1ED7E2}">
  <dimension ref="B1:Q27"/>
  <sheetViews>
    <sheetView topLeftCell="B1" zoomScale="200" zoomScaleNormal="200" workbookViewId="0">
      <selection activeCell="B2" sqref="B2:I2"/>
    </sheetView>
  </sheetViews>
  <sheetFormatPr defaultRowHeight="14.5" x14ac:dyDescent="0.35"/>
  <cols>
    <col min="2" max="2" width="46.81640625" customWidth="1"/>
    <col min="4" max="4" width="13.26953125" customWidth="1"/>
    <col min="5" max="5" width="14.26953125" bestFit="1" customWidth="1"/>
    <col min="6" max="7" width="7" bestFit="1" customWidth="1"/>
    <col min="13" max="13" width="13.7265625" bestFit="1" customWidth="1"/>
    <col min="14" max="14" width="11.81640625" bestFit="1" customWidth="1"/>
    <col min="15" max="15" width="19.1796875" bestFit="1" customWidth="1"/>
    <col min="16" max="16" width="18.81640625" bestFit="1" customWidth="1"/>
    <col min="17" max="17" width="17.7265625" bestFit="1" customWidth="1"/>
  </cols>
  <sheetData>
    <row r="1" spans="2:17" ht="20" thickBot="1" x14ac:dyDescent="0.5">
      <c r="B1" s="56" t="s">
        <v>9</v>
      </c>
      <c r="C1" s="56"/>
      <c r="D1" s="56"/>
      <c r="E1" s="56"/>
      <c r="F1" s="56"/>
      <c r="G1" s="56"/>
      <c r="H1" s="56"/>
      <c r="I1" s="56"/>
    </row>
    <row r="2" spans="2:17" ht="18" thickTop="1" thickBot="1" x14ac:dyDescent="0.45">
      <c r="B2" s="62" t="s">
        <v>28</v>
      </c>
      <c r="C2" s="62"/>
      <c r="D2" s="62"/>
      <c r="E2" s="62"/>
      <c r="F2" s="62"/>
      <c r="G2" s="62"/>
      <c r="H2" s="62"/>
      <c r="I2" s="62"/>
    </row>
    <row r="3" spans="2:17" ht="15" thickTop="1" x14ac:dyDescent="0.35">
      <c r="B3" s="63" t="s">
        <v>58</v>
      </c>
      <c r="C3" s="63"/>
      <c r="D3" s="63"/>
      <c r="E3" s="63"/>
      <c r="F3" s="63"/>
      <c r="G3" s="63"/>
      <c r="H3" s="63"/>
      <c r="I3" s="63"/>
      <c r="M3" s="55" t="s">
        <v>65</v>
      </c>
      <c r="N3" s="55"/>
      <c r="O3" s="55"/>
      <c r="P3" s="55"/>
      <c r="Q3" s="55"/>
    </row>
    <row r="4" spans="2:17" ht="15.5" customHeight="1" thickBot="1" x14ac:dyDescent="0.4">
      <c r="B4" s="61" t="s">
        <v>23</v>
      </c>
      <c r="C4" s="61"/>
      <c r="D4" s="61"/>
      <c r="E4" s="61"/>
      <c r="F4" s="61"/>
      <c r="G4" s="61"/>
      <c r="H4" s="61"/>
      <c r="I4" s="61"/>
      <c r="M4" s="50" t="s">
        <v>64</v>
      </c>
      <c r="N4" s="50" t="s">
        <v>59</v>
      </c>
      <c r="O4" s="51" t="s">
        <v>61</v>
      </c>
      <c r="P4" s="53" t="s">
        <v>60</v>
      </c>
      <c r="Q4" s="50" t="s">
        <v>62</v>
      </c>
    </row>
    <row r="5" spans="2:17" ht="15.5" customHeight="1" x14ac:dyDescent="0.35">
      <c r="B5" s="61"/>
      <c r="C5" s="61"/>
      <c r="D5" s="61"/>
      <c r="E5" s="61"/>
      <c r="F5" s="61"/>
      <c r="G5" s="61"/>
      <c r="H5" s="61"/>
      <c r="I5" s="61"/>
      <c r="L5" s="46" t="s">
        <v>63</v>
      </c>
      <c r="M5" s="41" t="s">
        <v>66</v>
      </c>
      <c r="N5" s="42">
        <v>1000</v>
      </c>
      <c r="O5" s="52">
        <f>N5*$C$12</f>
        <v>112.5</v>
      </c>
      <c r="P5" s="54">
        <f>N5*$C$18</f>
        <v>37.5</v>
      </c>
      <c r="Q5" s="40">
        <f>N5-O5-P5</f>
        <v>850</v>
      </c>
    </row>
    <row r="6" spans="2:17" ht="24.5" customHeight="1" x14ac:dyDescent="0.35">
      <c r="B6" s="61"/>
      <c r="C6" s="61"/>
      <c r="D6" s="61"/>
      <c r="E6" s="61"/>
      <c r="F6" s="61"/>
      <c r="G6" s="61"/>
      <c r="H6" s="61"/>
      <c r="I6" s="61"/>
      <c r="M6" s="48"/>
      <c r="N6" s="43"/>
      <c r="O6" s="52"/>
      <c r="P6" s="54"/>
      <c r="Q6" s="40"/>
    </row>
    <row r="7" spans="2:17" x14ac:dyDescent="0.35">
      <c r="M7" s="48"/>
      <c r="N7" s="43"/>
      <c r="O7" s="52"/>
      <c r="P7" s="54"/>
      <c r="Q7" s="40"/>
    </row>
    <row r="8" spans="2:17" x14ac:dyDescent="0.35">
      <c r="B8" t="s">
        <v>13</v>
      </c>
      <c r="M8" s="48"/>
      <c r="N8" s="43"/>
      <c r="O8" s="52"/>
      <c r="P8" s="54"/>
      <c r="Q8" s="40"/>
    </row>
    <row r="9" spans="2:17" ht="15" thickBot="1" x14ac:dyDescent="0.4">
      <c r="F9" s="7" t="s">
        <v>1</v>
      </c>
      <c r="G9" s="5" t="s">
        <v>2</v>
      </c>
      <c r="H9" t="s">
        <v>3</v>
      </c>
      <c r="I9" t="s">
        <v>4</v>
      </c>
      <c r="K9" s="31"/>
      <c r="M9" s="48"/>
      <c r="N9" s="43"/>
      <c r="O9" s="52"/>
      <c r="P9" s="54"/>
      <c r="Q9" s="40"/>
    </row>
    <row r="10" spans="2:17" ht="15" thickBot="1" x14ac:dyDescent="0.4">
      <c r="B10" s="1" t="s">
        <v>17</v>
      </c>
      <c r="C10" s="32">
        <v>10</v>
      </c>
      <c r="E10" t="s">
        <v>19</v>
      </c>
      <c r="F10" s="22">
        <v>0.75</v>
      </c>
      <c r="G10" s="23">
        <v>0.25</v>
      </c>
      <c r="H10" s="24">
        <v>0</v>
      </c>
      <c r="I10">
        <f>SUM(F10:H10)</f>
        <v>1</v>
      </c>
      <c r="K10" s="2"/>
      <c r="M10" s="48"/>
      <c r="N10" s="43"/>
      <c r="O10" s="52"/>
      <c r="P10" s="54"/>
      <c r="Q10" s="40"/>
    </row>
    <row r="11" spans="2:17" x14ac:dyDescent="0.35">
      <c r="B11" s="1" t="s">
        <v>6</v>
      </c>
      <c r="C11">
        <f>F13</f>
        <v>1.125</v>
      </c>
      <c r="E11" t="s">
        <v>20</v>
      </c>
      <c r="F11" s="25">
        <f>0.5*0.75</f>
        <v>0.375</v>
      </c>
      <c r="G11" s="26">
        <f>0.5*0.25</f>
        <v>0.125</v>
      </c>
      <c r="H11" s="27">
        <v>0.5</v>
      </c>
      <c r="I11">
        <f t="shared" ref="I11:I12" si="0">SUM(F11:H11)</f>
        <v>1</v>
      </c>
      <c r="M11" s="48"/>
      <c r="N11" s="43"/>
      <c r="O11" s="52"/>
      <c r="P11" s="54"/>
      <c r="Q11" s="40"/>
    </row>
    <row r="12" spans="2:17" ht="15" thickBot="1" x14ac:dyDescent="0.4">
      <c r="B12" s="1" t="s">
        <v>7</v>
      </c>
      <c r="C12">
        <f>C11/C10</f>
        <v>0.1125</v>
      </c>
      <c r="E12" s="3" t="s">
        <v>21</v>
      </c>
      <c r="F12" s="28">
        <v>0</v>
      </c>
      <c r="G12" s="29">
        <v>0</v>
      </c>
      <c r="H12" s="30">
        <v>1</v>
      </c>
      <c r="I12" s="3">
        <f t="shared" si="0"/>
        <v>1</v>
      </c>
      <c r="M12" s="48"/>
      <c r="N12" s="43"/>
      <c r="O12" s="52"/>
      <c r="P12" s="54"/>
      <c r="Q12" s="40"/>
    </row>
    <row r="13" spans="2:17" x14ac:dyDescent="0.35">
      <c r="B13" s="4" t="s">
        <v>8</v>
      </c>
      <c r="C13" s="9">
        <f>C12</f>
        <v>0.1125</v>
      </c>
      <c r="E13" s="2" t="s">
        <v>5</v>
      </c>
      <c r="F13" s="8">
        <f>SUM(F10:F12)</f>
        <v>1.125</v>
      </c>
      <c r="G13" s="6">
        <f>SUM(G10:G12)</f>
        <v>0.375</v>
      </c>
      <c r="M13" s="48"/>
      <c r="N13" s="43"/>
      <c r="O13" s="52"/>
      <c r="P13" s="54"/>
      <c r="Q13" s="40"/>
    </row>
    <row r="14" spans="2:17" ht="34" customHeight="1" thickBot="1" x14ac:dyDescent="0.4">
      <c r="B14" s="57" t="s">
        <v>22</v>
      </c>
      <c r="C14" s="58"/>
      <c r="E14" s="2"/>
      <c r="F14" s="2"/>
      <c r="G14" s="2"/>
      <c r="M14" s="48"/>
      <c r="N14" s="43"/>
      <c r="O14" s="52"/>
      <c r="P14" s="54"/>
      <c r="Q14" s="40"/>
    </row>
    <row r="15" spans="2:17" ht="15" thickBot="1" x14ac:dyDescent="0.4">
      <c r="M15" s="48"/>
      <c r="N15" s="43"/>
      <c r="O15" s="52"/>
      <c r="P15" s="54"/>
      <c r="Q15" s="40"/>
    </row>
    <row r="16" spans="2:17" ht="15" thickBot="1" x14ac:dyDescent="0.4">
      <c r="B16" s="1" t="s">
        <v>17</v>
      </c>
      <c r="C16" s="32">
        <v>10</v>
      </c>
      <c r="M16" s="48"/>
      <c r="N16" s="43"/>
      <c r="O16" s="52"/>
      <c r="P16" s="54"/>
      <c r="Q16" s="40"/>
    </row>
    <row r="17" spans="2:17" x14ac:dyDescent="0.35">
      <c r="B17" s="1" t="s">
        <v>14</v>
      </c>
      <c r="C17">
        <f>G13</f>
        <v>0.375</v>
      </c>
      <c r="M17" s="48"/>
      <c r="N17" s="43"/>
      <c r="O17" s="52"/>
      <c r="P17" s="54"/>
      <c r="Q17" s="40"/>
    </row>
    <row r="18" spans="2:17" ht="15" thickBot="1" x14ac:dyDescent="0.4">
      <c r="B18" s="1" t="s">
        <v>15</v>
      </c>
      <c r="C18">
        <f>C17/C16</f>
        <v>3.7499999999999999E-2</v>
      </c>
      <c r="M18" s="48"/>
      <c r="N18" s="43"/>
      <c r="O18" s="52"/>
      <c r="P18" s="54"/>
      <c r="Q18" s="40"/>
    </row>
    <row r="19" spans="2:17" x14ac:dyDescent="0.35">
      <c r="B19" s="4" t="s">
        <v>16</v>
      </c>
      <c r="C19" s="9">
        <f>C18</f>
        <v>3.7499999999999999E-2</v>
      </c>
      <c r="M19" s="48"/>
      <c r="N19" s="43"/>
      <c r="O19" s="52"/>
      <c r="P19" s="54"/>
      <c r="Q19" s="40"/>
    </row>
    <row r="20" spans="2:17" ht="29.5" customHeight="1" thickBot="1" x14ac:dyDescent="0.4">
      <c r="B20" s="59" t="s">
        <v>22</v>
      </c>
      <c r="C20" s="60"/>
      <c r="M20" s="49"/>
      <c r="N20" s="44"/>
      <c r="O20" s="52"/>
      <c r="P20" s="54"/>
      <c r="Q20" s="40"/>
    </row>
    <row r="21" spans="2:17" x14ac:dyDescent="0.35">
      <c r="N21" s="39"/>
      <c r="O21" s="39"/>
      <c r="P21" s="39"/>
      <c r="Q21" s="39"/>
    </row>
    <row r="24" spans="2:17" x14ac:dyDescent="0.35">
      <c r="B24" s="1" t="s">
        <v>18</v>
      </c>
      <c r="C24">
        <v>10</v>
      </c>
      <c r="D24" t="s">
        <v>0</v>
      </c>
    </row>
    <row r="25" spans="2:17" x14ac:dyDescent="0.35">
      <c r="B25" s="1" t="s">
        <v>10</v>
      </c>
      <c r="C25">
        <f>F13</f>
        <v>1.125</v>
      </c>
      <c r="D25" t="s">
        <v>0</v>
      </c>
    </row>
    <row r="26" spans="2:17" x14ac:dyDescent="0.35">
      <c r="B26" s="1" t="s">
        <v>11</v>
      </c>
      <c r="C26">
        <f>G13</f>
        <v>0.375</v>
      </c>
      <c r="D26" t="s">
        <v>0</v>
      </c>
    </row>
    <row r="27" spans="2:17" x14ac:dyDescent="0.35">
      <c r="B27" s="1" t="s">
        <v>12</v>
      </c>
      <c r="C27">
        <f>C24-C25-C26</f>
        <v>8.5</v>
      </c>
      <c r="D27" t="s">
        <v>0</v>
      </c>
    </row>
  </sheetData>
  <mergeCells count="7">
    <mergeCell ref="M3:Q3"/>
    <mergeCell ref="B1:I1"/>
    <mergeCell ref="B14:C14"/>
    <mergeCell ref="B20:C20"/>
    <mergeCell ref="B4:I6"/>
    <mergeCell ref="B2:I2"/>
    <mergeCell ref="B3:I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8143-12C7-460C-B6B5-39E2ED328B64}">
  <dimension ref="B1:Q29"/>
  <sheetViews>
    <sheetView topLeftCell="H1" zoomScale="170" zoomScaleNormal="170" workbookViewId="0">
      <selection activeCell="O5" sqref="O5"/>
    </sheetView>
  </sheetViews>
  <sheetFormatPr defaultRowHeight="14.5" x14ac:dyDescent="0.35"/>
  <cols>
    <col min="2" max="2" width="46.81640625" customWidth="1"/>
    <col min="4" max="4" width="13.26953125" customWidth="1"/>
    <col min="5" max="5" width="14.26953125" bestFit="1" customWidth="1"/>
    <col min="6" max="7" width="7" bestFit="1" customWidth="1"/>
    <col min="13" max="13" width="24.90625" bestFit="1" customWidth="1"/>
    <col min="14" max="14" width="11.90625" bestFit="1" customWidth="1"/>
    <col min="15" max="15" width="19.36328125" bestFit="1" customWidth="1"/>
    <col min="16" max="16" width="18.81640625" bestFit="1" customWidth="1"/>
    <col min="17" max="17" width="17.81640625" bestFit="1" customWidth="1"/>
  </cols>
  <sheetData>
    <row r="1" spans="2:17" ht="20" thickBot="1" x14ac:dyDescent="0.5">
      <c r="B1" s="56" t="s">
        <v>9</v>
      </c>
      <c r="C1" s="56"/>
      <c r="D1" s="56"/>
      <c r="E1" s="56"/>
      <c r="F1" s="56"/>
      <c r="G1" s="56"/>
      <c r="H1" s="56"/>
      <c r="I1" s="56"/>
    </row>
    <row r="2" spans="2:17" ht="18" thickTop="1" thickBot="1" x14ac:dyDescent="0.45">
      <c r="B2" s="62" t="s">
        <v>27</v>
      </c>
      <c r="C2" s="62"/>
      <c r="D2" s="62"/>
      <c r="E2" s="62"/>
      <c r="F2" s="62"/>
      <c r="G2" s="62"/>
      <c r="H2" s="62"/>
      <c r="I2" s="62"/>
    </row>
    <row r="3" spans="2:17" ht="15" thickTop="1" x14ac:dyDescent="0.35">
      <c r="B3" s="63" t="s">
        <v>58</v>
      </c>
      <c r="C3" s="63"/>
      <c r="D3" s="63"/>
      <c r="E3" s="63"/>
      <c r="F3" s="63"/>
      <c r="G3" s="63"/>
      <c r="H3" s="63"/>
      <c r="I3" s="63"/>
      <c r="M3" s="55" t="s">
        <v>65</v>
      </c>
      <c r="N3" s="55"/>
      <c r="O3" s="55"/>
      <c r="P3" s="55"/>
      <c r="Q3" s="55"/>
    </row>
    <row r="4" spans="2:17" ht="15.5" customHeight="1" thickBot="1" x14ac:dyDescent="0.4">
      <c r="B4" s="61" t="s">
        <v>24</v>
      </c>
      <c r="C4" s="61"/>
      <c r="D4" s="61"/>
      <c r="E4" s="61"/>
      <c r="F4" s="61"/>
      <c r="G4" s="61"/>
      <c r="H4" s="61"/>
      <c r="I4" s="61"/>
      <c r="M4" s="50" t="s">
        <v>64</v>
      </c>
      <c r="N4" s="50" t="s">
        <v>59</v>
      </c>
      <c r="O4" s="51" t="s">
        <v>61</v>
      </c>
      <c r="P4" s="53" t="s">
        <v>60</v>
      </c>
      <c r="Q4" s="50" t="s">
        <v>62</v>
      </c>
    </row>
    <row r="5" spans="2:17" ht="15.5" customHeight="1" x14ac:dyDescent="0.35">
      <c r="B5" s="61"/>
      <c r="C5" s="61"/>
      <c r="D5" s="61"/>
      <c r="E5" s="61"/>
      <c r="F5" s="61"/>
      <c r="G5" s="61"/>
      <c r="H5" s="61"/>
      <c r="I5" s="61"/>
      <c r="L5" s="46" t="s">
        <v>63</v>
      </c>
      <c r="M5" s="41" t="s">
        <v>67</v>
      </c>
      <c r="N5" s="42">
        <v>900</v>
      </c>
      <c r="O5" s="52">
        <f>N5*$C$11</f>
        <v>45</v>
      </c>
      <c r="P5" s="54">
        <f>N5*$C$17</f>
        <v>45</v>
      </c>
      <c r="Q5" s="40">
        <f>N5-O5-P5</f>
        <v>810</v>
      </c>
    </row>
    <row r="6" spans="2:17" ht="24.5" customHeight="1" x14ac:dyDescent="0.35">
      <c r="B6" s="61"/>
      <c r="C6" s="61"/>
      <c r="D6" s="61"/>
      <c r="E6" s="61"/>
      <c r="F6" s="61"/>
      <c r="G6" s="61"/>
      <c r="H6" s="61"/>
      <c r="I6" s="61"/>
      <c r="L6" s="46" t="s">
        <v>63</v>
      </c>
      <c r="M6" s="47" t="s">
        <v>68</v>
      </c>
      <c r="N6" s="45">
        <v>100</v>
      </c>
      <c r="O6" s="52">
        <f t="shared" ref="O6:O20" si="0">N6*$C$11</f>
        <v>5</v>
      </c>
      <c r="P6" s="54">
        <f t="shared" ref="P6:P20" si="1">N6*$C$17</f>
        <v>5</v>
      </c>
      <c r="Q6" s="40">
        <f t="shared" ref="Q6:Q20" si="2">N6-O6-P6</f>
        <v>90</v>
      </c>
    </row>
    <row r="7" spans="2:17" x14ac:dyDescent="0.35">
      <c r="E7" s="13"/>
      <c r="F7" s="13"/>
      <c r="G7" s="13"/>
      <c r="H7" s="13"/>
      <c r="I7" s="13"/>
      <c r="M7" s="48"/>
      <c r="N7" s="43"/>
      <c r="O7" s="52">
        <f t="shared" si="0"/>
        <v>0</v>
      </c>
      <c r="P7" s="54">
        <f t="shared" si="1"/>
        <v>0</v>
      </c>
      <c r="Q7" s="40">
        <f t="shared" si="2"/>
        <v>0</v>
      </c>
    </row>
    <row r="8" spans="2:17" ht="15" thickBot="1" x14ac:dyDescent="0.4">
      <c r="B8" s="64" t="s">
        <v>31</v>
      </c>
      <c r="C8" s="65"/>
      <c r="E8" s="13"/>
      <c r="F8" s="13"/>
      <c r="G8" s="13"/>
      <c r="H8" s="13"/>
      <c r="I8" s="13"/>
      <c r="M8" s="48"/>
      <c r="N8" s="43"/>
      <c r="O8" s="52">
        <f t="shared" si="0"/>
        <v>0</v>
      </c>
      <c r="P8" s="54">
        <f t="shared" si="1"/>
        <v>0</v>
      </c>
      <c r="Q8" s="40">
        <f t="shared" si="2"/>
        <v>0</v>
      </c>
    </row>
    <row r="9" spans="2:17" x14ac:dyDescent="0.35">
      <c r="B9" s="1" t="s">
        <v>25</v>
      </c>
      <c r="C9" s="33">
        <f>C22</f>
        <v>10</v>
      </c>
      <c r="E9" s="13"/>
      <c r="F9" s="13"/>
      <c r="G9" s="13"/>
      <c r="H9" s="13"/>
      <c r="I9" s="13"/>
      <c r="M9" s="48"/>
      <c r="N9" s="43"/>
      <c r="O9" s="52">
        <f t="shared" si="0"/>
        <v>0</v>
      </c>
      <c r="P9" s="54">
        <f t="shared" si="1"/>
        <v>0</v>
      </c>
      <c r="Q9" s="40">
        <f t="shared" si="2"/>
        <v>0</v>
      </c>
    </row>
    <row r="10" spans="2:17" ht="15" thickBot="1" x14ac:dyDescent="0.4">
      <c r="B10" s="1" t="s">
        <v>26</v>
      </c>
      <c r="C10" s="34">
        <f>C23</f>
        <v>0.5</v>
      </c>
      <c r="E10" s="13"/>
      <c r="F10" s="13"/>
      <c r="G10" s="13"/>
      <c r="H10" s="13"/>
      <c r="I10" s="13"/>
      <c r="M10" s="48"/>
      <c r="N10" s="43"/>
      <c r="O10" s="52">
        <f t="shared" si="0"/>
        <v>0</v>
      </c>
      <c r="P10" s="54">
        <f t="shared" si="1"/>
        <v>0</v>
      </c>
      <c r="Q10" s="40">
        <f t="shared" si="2"/>
        <v>0</v>
      </c>
    </row>
    <row r="11" spans="2:17" x14ac:dyDescent="0.35">
      <c r="B11" s="4" t="s">
        <v>29</v>
      </c>
      <c r="C11" s="9">
        <f>C10/C9</f>
        <v>0.05</v>
      </c>
      <c r="E11" s="14"/>
      <c r="F11" s="14"/>
      <c r="G11" s="14"/>
      <c r="H11" s="13"/>
      <c r="I11" s="13"/>
      <c r="M11" s="48"/>
      <c r="N11" s="43"/>
      <c r="O11" s="52">
        <f t="shared" si="0"/>
        <v>0</v>
      </c>
      <c r="P11" s="54">
        <f t="shared" si="1"/>
        <v>0</v>
      </c>
      <c r="Q11" s="40">
        <f t="shared" si="2"/>
        <v>0</v>
      </c>
    </row>
    <row r="12" spans="2:17" ht="34" customHeight="1" thickBot="1" x14ac:dyDescent="0.4">
      <c r="B12" s="57" t="s">
        <v>30</v>
      </c>
      <c r="C12" s="58"/>
      <c r="E12" s="14"/>
      <c r="F12" s="14"/>
      <c r="G12" s="14"/>
      <c r="H12" s="13"/>
      <c r="I12" s="13"/>
      <c r="M12" s="48"/>
      <c r="N12" s="43"/>
      <c r="O12" s="52">
        <f t="shared" si="0"/>
        <v>0</v>
      </c>
      <c r="P12" s="54">
        <f t="shared" si="1"/>
        <v>0</v>
      </c>
      <c r="Q12" s="40">
        <f t="shared" si="2"/>
        <v>0</v>
      </c>
    </row>
    <row r="13" spans="2:17" s="11" customFormat="1" x14ac:dyDescent="0.35">
      <c r="B13" s="10"/>
      <c r="C13" s="10"/>
      <c r="E13" s="12"/>
      <c r="F13" s="12"/>
      <c r="G13" s="12"/>
      <c r="L13"/>
      <c r="M13" s="48"/>
      <c r="N13" s="43"/>
      <c r="O13" s="52">
        <f t="shared" si="0"/>
        <v>0</v>
      </c>
      <c r="P13" s="54">
        <f t="shared" si="1"/>
        <v>0</v>
      </c>
      <c r="Q13" s="40">
        <f t="shared" si="2"/>
        <v>0</v>
      </c>
    </row>
    <row r="14" spans="2:17" x14ac:dyDescent="0.35">
      <c r="B14" s="64" t="s">
        <v>32</v>
      </c>
      <c r="C14" s="64"/>
      <c r="M14" s="48"/>
      <c r="N14" s="43"/>
      <c r="O14" s="52">
        <f t="shared" si="0"/>
        <v>0</v>
      </c>
      <c r="P14" s="54">
        <f t="shared" si="1"/>
        <v>0</v>
      </c>
      <c r="Q14" s="40">
        <f t="shared" si="2"/>
        <v>0</v>
      </c>
    </row>
    <row r="15" spans="2:17" x14ac:dyDescent="0.35">
      <c r="B15" s="1" t="s">
        <v>33</v>
      </c>
      <c r="C15">
        <f>C22</f>
        <v>10</v>
      </c>
      <c r="M15" s="48"/>
      <c r="N15" s="43"/>
      <c r="O15" s="52">
        <f t="shared" si="0"/>
        <v>0</v>
      </c>
      <c r="P15" s="54">
        <f t="shared" si="1"/>
        <v>0</v>
      </c>
      <c r="Q15" s="40">
        <f t="shared" si="2"/>
        <v>0</v>
      </c>
    </row>
    <row r="16" spans="2:17" ht="15" thickBot="1" x14ac:dyDescent="0.4">
      <c r="B16" s="1" t="s">
        <v>34</v>
      </c>
      <c r="C16">
        <f>C24</f>
        <v>0.5</v>
      </c>
      <c r="M16" s="48"/>
      <c r="N16" s="43"/>
      <c r="O16" s="52">
        <f t="shared" si="0"/>
        <v>0</v>
      </c>
      <c r="P16" s="54">
        <f t="shared" si="1"/>
        <v>0</v>
      </c>
      <c r="Q16" s="40">
        <f t="shared" si="2"/>
        <v>0</v>
      </c>
    </row>
    <row r="17" spans="2:17" x14ac:dyDescent="0.35">
      <c r="B17" s="4" t="s">
        <v>16</v>
      </c>
      <c r="C17" s="9">
        <f>C16/C15</f>
        <v>0.05</v>
      </c>
      <c r="M17" s="48"/>
      <c r="N17" s="43"/>
      <c r="O17" s="52">
        <f t="shared" si="0"/>
        <v>0</v>
      </c>
      <c r="P17" s="54">
        <f t="shared" si="1"/>
        <v>0</v>
      </c>
      <c r="Q17" s="40">
        <f t="shared" si="2"/>
        <v>0</v>
      </c>
    </row>
    <row r="18" spans="2:17" ht="29.5" customHeight="1" thickBot="1" x14ac:dyDescent="0.4">
      <c r="B18" s="59" t="s">
        <v>35</v>
      </c>
      <c r="C18" s="60"/>
      <c r="M18" s="48"/>
      <c r="N18" s="43"/>
      <c r="O18" s="52">
        <f t="shared" si="0"/>
        <v>0</v>
      </c>
      <c r="P18" s="54">
        <f t="shared" si="1"/>
        <v>0</v>
      </c>
      <c r="Q18" s="40">
        <f t="shared" si="2"/>
        <v>0</v>
      </c>
    </row>
    <row r="19" spans="2:17" x14ac:dyDescent="0.35">
      <c r="M19" s="48"/>
      <c r="N19" s="43"/>
      <c r="O19" s="52">
        <f t="shared" si="0"/>
        <v>0</v>
      </c>
      <c r="P19" s="54">
        <f t="shared" si="1"/>
        <v>0</v>
      </c>
      <c r="Q19" s="40">
        <f t="shared" si="2"/>
        <v>0</v>
      </c>
    </row>
    <row r="20" spans="2:17" ht="15" thickBot="1" x14ac:dyDescent="0.4">
      <c r="M20" s="49"/>
      <c r="N20" s="44"/>
      <c r="O20" s="52">
        <f t="shared" si="0"/>
        <v>0</v>
      </c>
      <c r="P20" s="54">
        <f t="shared" si="1"/>
        <v>0</v>
      </c>
      <c r="Q20" s="40">
        <f t="shared" si="2"/>
        <v>0</v>
      </c>
    </row>
    <row r="21" spans="2:17" ht="15" thickBot="1" x14ac:dyDescent="0.4"/>
    <row r="22" spans="2:17" x14ac:dyDescent="0.35">
      <c r="B22" s="1" t="s">
        <v>36</v>
      </c>
      <c r="C22" s="35">
        <v>10</v>
      </c>
    </row>
    <row r="23" spans="2:17" x14ac:dyDescent="0.35">
      <c r="B23" s="1" t="s">
        <v>37</v>
      </c>
      <c r="C23" s="37">
        <v>0.5</v>
      </c>
    </row>
    <row r="24" spans="2:17" ht="15" thickBot="1" x14ac:dyDescent="0.4">
      <c r="B24" s="1" t="s">
        <v>38</v>
      </c>
      <c r="C24" s="36">
        <v>0.5</v>
      </c>
    </row>
    <row r="25" spans="2:17" x14ac:dyDescent="0.35">
      <c r="B25" s="1" t="s">
        <v>39</v>
      </c>
      <c r="C25">
        <f>C22-C23-C24</f>
        <v>9</v>
      </c>
    </row>
    <row r="29" spans="2:17" x14ac:dyDescent="0.35">
      <c r="L29" t="s">
        <v>40</v>
      </c>
    </row>
  </sheetData>
  <mergeCells count="9">
    <mergeCell ref="M3:Q3"/>
    <mergeCell ref="B1:I1"/>
    <mergeCell ref="B4:I6"/>
    <mergeCell ref="B12:C12"/>
    <mergeCell ref="B18:C18"/>
    <mergeCell ref="B2:I2"/>
    <mergeCell ref="B8:C8"/>
    <mergeCell ref="B14:C14"/>
    <mergeCell ref="B3:I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84F3E-6A31-4610-A15C-74B79A0F1DB0}">
  <dimension ref="B1:Q26"/>
  <sheetViews>
    <sheetView tabSelected="1" zoomScaleNormal="100" workbookViewId="0"/>
  </sheetViews>
  <sheetFormatPr defaultRowHeight="14.5" x14ac:dyDescent="0.35"/>
  <cols>
    <col min="2" max="2" width="46.81640625" customWidth="1"/>
    <col min="4" max="4" width="13.26953125" customWidth="1"/>
    <col min="5" max="5" width="28.6328125" bestFit="1" customWidth="1"/>
    <col min="6" max="6" width="8.1796875" bestFit="1" customWidth="1"/>
    <col min="7" max="7" width="7" bestFit="1" customWidth="1"/>
    <col min="13" max="13" width="24.90625" bestFit="1" customWidth="1"/>
    <col min="14" max="14" width="11.90625" bestFit="1" customWidth="1"/>
    <col min="15" max="15" width="19.36328125" bestFit="1" customWidth="1"/>
    <col min="16" max="16" width="18.81640625" bestFit="1" customWidth="1"/>
    <col min="17" max="17" width="17.81640625" bestFit="1" customWidth="1"/>
  </cols>
  <sheetData>
    <row r="1" spans="2:17" ht="20" thickBot="1" x14ac:dyDescent="0.5">
      <c r="B1" s="56" t="s">
        <v>9</v>
      </c>
      <c r="C1" s="56"/>
      <c r="D1" s="56"/>
      <c r="E1" s="56"/>
      <c r="F1" s="56"/>
      <c r="G1" s="56"/>
      <c r="H1" s="56"/>
      <c r="I1" s="56"/>
    </row>
    <row r="2" spans="2:17" ht="18" thickTop="1" thickBot="1" x14ac:dyDescent="0.45">
      <c r="B2" s="62" t="s">
        <v>41</v>
      </c>
      <c r="C2" s="62"/>
      <c r="D2" s="62"/>
      <c r="E2" s="62"/>
      <c r="F2" s="62"/>
      <c r="G2" s="62"/>
      <c r="H2" s="62"/>
      <c r="I2" s="62"/>
    </row>
    <row r="3" spans="2:17" ht="15" thickTop="1" x14ac:dyDescent="0.35">
      <c r="B3" s="63" t="s">
        <v>58</v>
      </c>
      <c r="C3" s="63"/>
      <c r="D3" s="63"/>
      <c r="E3" s="63"/>
      <c r="F3" s="63"/>
      <c r="G3" s="63"/>
      <c r="H3" s="63"/>
      <c r="I3" s="63"/>
      <c r="M3" s="55" t="s">
        <v>65</v>
      </c>
      <c r="N3" s="55"/>
      <c r="O3" s="55"/>
      <c r="P3" s="55"/>
      <c r="Q3" s="55"/>
    </row>
    <row r="4" spans="2:17" ht="15.5" customHeight="1" thickBot="1" x14ac:dyDescent="0.4">
      <c r="B4" s="61" t="s">
        <v>24</v>
      </c>
      <c r="C4" s="61"/>
      <c r="D4" s="61"/>
      <c r="E4" s="61"/>
      <c r="F4" s="61"/>
      <c r="G4" s="61"/>
      <c r="H4" s="61"/>
      <c r="I4" s="61"/>
      <c r="M4" s="50" t="s">
        <v>64</v>
      </c>
      <c r="N4" s="50" t="s">
        <v>59</v>
      </c>
      <c r="O4" s="50" t="s">
        <v>61</v>
      </c>
      <c r="P4" s="50" t="s">
        <v>60</v>
      </c>
      <c r="Q4" s="50" t="s">
        <v>62</v>
      </c>
    </row>
    <row r="5" spans="2:17" ht="15.5" customHeight="1" x14ac:dyDescent="0.35">
      <c r="B5" s="61"/>
      <c r="C5" s="61"/>
      <c r="D5" s="61"/>
      <c r="E5" s="61"/>
      <c r="F5" s="61"/>
      <c r="G5" s="61"/>
      <c r="H5" s="61"/>
      <c r="I5" s="61"/>
      <c r="L5" s="46" t="s">
        <v>63</v>
      </c>
      <c r="M5" s="41" t="s">
        <v>69</v>
      </c>
      <c r="N5" s="42">
        <v>50</v>
      </c>
      <c r="O5" s="52">
        <f>N5*$C$12</f>
        <v>5.2</v>
      </c>
      <c r="P5" s="54">
        <f>N5*$C$18</f>
        <v>11</v>
      </c>
      <c r="Q5" s="40">
        <f>N5-O5-P5</f>
        <v>33.799999999999997</v>
      </c>
    </row>
    <row r="6" spans="2:17" ht="24.5" customHeight="1" x14ac:dyDescent="0.35">
      <c r="B6" s="61"/>
      <c r="C6" s="61"/>
      <c r="D6" s="61"/>
      <c r="E6" s="61"/>
      <c r="F6" s="61"/>
      <c r="G6" s="61"/>
      <c r="H6" s="61"/>
      <c r="I6" s="61"/>
      <c r="L6" s="46"/>
      <c r="M6" s="47"/>
      <c r="N6" s="45"/>
      <c r="O6" s="52">
        <f>N6*$C$12</f>
        <v>0</v>
      </c>
      <c r="P6" s="54">
        <f t="shared" ref="P6:P20" si="0">N6*$C$18</f>
        <v>0</v>
      </c>
      <c r="Q6" s="40">
        <f t="shared" ref="Q6:Q20" si="1">N6-O6-P6</f>
        <v>0</v>
      </c>
    </row>
    <row r="7" spans="2:17" ht="49" customHeight="1" x14ac:dyDescent="0.35">
      <c r="B7" s="61" t="s">
        <v>54</v>
      </c>
      <c r="C7" s="61"/>
      <c r="D7" s="61"/>
      <c r="E7" s="61"/>
      <c r="F7" s="61"/>
      <c r="G7" s="61"/>
      <c r="H7" s="61"/>
      <c r="I7" s="61"/>
      <c r="M7" s="48"/>
      <c r="N7" s="43"/>
      <c r="O7" s="52">
        <f t="shared" ref="O7:O20" si="2">N7*$C$12</f>
        <v>0</v>
      </c>
      <c r="P7" s="54">
        <f t="shared" si="0"/>
        <v>0</v>
      </c>
      <c r="Q7" s="40">
        <f t="shared" si="1"/>
        <v>0</v>
      </c>
    </row>
    <row r="8" spans="2:17" ht="15.5" x14ac:dyDescent="0.35">
      <c r="B8" s="15"/>
      <c r="E8" s="13"/>
      <c r="F8" s="13"/>
      <c r="G8" s="13"/>
      <c r="H8" s="13"/>
      <c r="I8" s="13"/>
      <c r="M8" s="48"/>
      <c r="N8" s="43"/>
      <c r="O8" s="52">
        <f t="shared" si="2"/>
        <v>0</v>
      </c>
      <c r="P8" s="54">
        <f t="shared" si="0"/>
        <v>0</v>
      </c>
      <c r="Q8" s="40">
        <f t="shared" si="1"/>
        <v>0</v>
      </c>
    </row>
    <row r="9" spans="2:17" ht="15" thickBot="1" x14ac:dyDescent="0.4">
      <c r="B9" s="64" t="s">
        <v>31</v>
      </c>
      <c r="C9" s="64"/>
      <c r="E9" s="13"/>
      <c r="F9" s="13"/>
      <c r="G9" s="13"/>
      <c r="H9" s="13"/>
      <c r="I9" s="13"/>
      <c r="M9" s="48"/>
      <c r="N9" s="43"/>
      <c r="O9" s="52">
        <f t="shared" si="2"/>
        <v>0</v>
      </c>
      <c r="P9" s="54">
        <f t="shared" si="0"/>
        <v>0</v>
      </c>
      <c r="Q9" s="40">
        <f t="shared" si="1"/>
        <v>0</v>
      </c>
    </row>
    <row r="10" spans="2:17" ht="15" thickBot="1" x14ac:dyDescent="0.4">
      <c r="B10" s="1" t="s">
        <v>42</v>
      </c>
      <c r="C10">
        <f>C23</f>
        <v>500</v>
      </c>
      <c r="E10" s="16" t="s">
        <v>55</v>
      </c>
      <c r="F10" s="38">
        <v>0.67</v>
      </c>
      <c r="G10" s="13"/>
      <c r="H10" s="13"/>
      <c r="I10" s="13"/>
      <c r="M10" s="48"/>
      <c r="N10" s="43"/>
      <c r="O10" s="52">
        <f t="shared" si="2"/>
        <v>0</v>
      </c>
      <c r="P10" s="54">
        <f t="shared" si="0"/>
        <v>0</v>
      </c>
      <c r="Q10" s="40">
        <f t="shared" si="1"/>
        <v>0</v>
      </c>
    </row>
    <row r="11" spans="2:17" ht="15" thickBot="1" x14ac:dyDescent="0.4">
      <c r="B11" s="1" t="s">
        <v>43</v>
      </c>
      <c r="C11">
        <f>C24</f>
        <v>52</v>
      </c>
      <c r="E11" s="1" t="s">
        <v>43</v>
      </c>
      <c r="F11">
        <f>C24</f>
        <v>52</v>
      </c>
      <c r="G11" s="13"/>
      <c r="H11" s="13"/>
      <c r="I11" s="13"/>
      <c r="M11" s="48"/>
      <c r="N11" s="43"/>
      <c r="O11" s="52">
        <f t="shared" si="2"/>
        <v>0</v>
      </c>
      <c r="P11" s="54">
        <f t="shared" si="0"/>
        <v>0</v>
      </c>
      <c r="Q11" s="40">
        <f t="shared" si="1"/>
        <v>0</v>
      </c>
    </row>
    <row r="12" spans="2:17" ht="15" thickBot="1" x14ac:dyDescent="0.4">
      <c r="B12" s="4" t="s">
        <v>44</v>
      </c>
      <c r="C12" s="9">
        <f>C11/C10</f>
        <v>0.104</v>
      </c>
      <c r="D12" s="17" t="s">
        <v>53</v>
      </c>
      <c r="E12" s="18" t="s">
        <v>56</v>
      </c>
      <c r="F12" s="19">
        <f>F10*F11</f>
        <v>34.840000000000003</v>
      </c>
      <c r="G12" s="14"/>
      <c r="H12" s="13"/>
      <c r="I12" s="13"/>
      <c r="M12" s="48"/>
      <c r="N12" s="43"/>
      <c r="O12" s="52">
        <f t="shared" si="2"/>
        <v>0</v>
      </c>
      <c r="P12" s="54">
        <f t="shared" si="0"/>
        <v>0</v>
      </c>
      <c r="Q12" s="40">
        <f t="shared" si="1"/>
        <v>0</v>
      </c>
    </row>
    <row r="13" spans="2:17" ht="34" customHeight="1" thickBot="1" x14ac:dyDescent="0.4">
      <c r="B13" s="57" t="s">
        <v>51</v>
      </c>
      <c r="C13" s="58"/>
      <c r="E13" s="14"/>
      <c r="F13" s="14"/>
      <c r="G13" s="14"/>
      <c r="H13" s="13"/>
      <c r="I13" s="13"/>
      <c r="M13" s="48"/>
      <c r="N13" s="43"/>
      <c r="O13" s="52">
        <f t="shared" si="2"/>
        <v>0</v>
      </c>
      <c r="P13" s="54">
        <f t="shared" si="0"/>
        <v>0</v>
      </c>
      <c r="Q13" s="40">
        <f t="shared" si="1"/>
        <v>0</v>
      </c>
    </row>
    <row r="14" spans="2:17" s="11" customFormat="1" x14ac:dyDescent="0.35">
      <c r="B14" s="10"/>
      <c r="C14" s="10"/>
      <c r="E14" s="12"/>
      <c r="F14" s="12"/>
      <c r="G14" s="12"/>
      <c r="L14"/>
      <c r="M14" s="48"/>
      <c r="N14" s="43"/>
      <c r="O14" s="52">
        <f t="shared" si="2"/>
        <v>0</v>
      </c>
      <c r="P14" s="54">
        <f t="shared" si="0"/>
        <v>0</v>
      </c>
      <c r="Q14" s="40">
        <f t="shared" si="1"/>
        <v>0</v>
      </c>
    </row>
    <row r="15" spans="2:17" ht="15" thickBot="1" x14ac:dyDescent="0.4">
      <c r="B15" s="64" t="s">
        <v>32</v>
      </c>
      <c r="C15" s="64"/>
      <c r="M15" s="48"/>
      <c r="N15" s="43"/>
      <c r="O15" s="52">
        <f t="shared" si="2"/>
        <v>0</v>
      </c>
      <c r="P15" s="54">
        <f t="shared" si="0"/>
        <v>0</v>
      </c>
      <c r="Q15" s="40">
        <f t="shared" si="1"/>
        <v>0</v>
      </c>
    </row>
    <row r="16" spans="2:17" ht="15" thickBot="1" x14ac:dyDescent="0.4">
      <c r="B16" s="1" t="s">
        <v>42</v>
      </c>
      <c r="C16">
        <f>C23</f>
        <v>500</v>
      </c>
      <c r="E16" s="16" t="s">
        <v>55</v>
      </c>
      <c r="F16" s="38">
        <v>0.67</v>
      </c>
      <c r="M16" s="48"/>
      <c r="N16" s="43"/>
      <c r="O16" s="52">
        <f t="shared" si="2"/>
        <v>0</v>
      </c>
      <c r="P16" s="54">
        <f t="shared" si="0"/>
        <v>0</v>
      </c>
      <c r="Q16" s="40">
        <f t="shared" si="1"/>
        <v>0</v>
      </c>
    </row>
    <row r="17" spans="2:17" ht="15" thickBot="1" x14ac:dyDescent="0.4">
      <c r="B17" s="1" t="s">
        <v>45</v>
      </c>
      <c r="C17">
        <f>C25</f>
        <v>110</v>
      </c>
      <c r="E17" s="1" t="s">
        <v>45</v>
      </c>
      <c r="F17">
        <f>C25</f>
        <v>110</v>
      </c>
      <c r="M17" s="48"/>
      <c r="N17" s="43"/>
      <c r="O17" s="52">
        <f t="shared" si="2"/>
        <v>0</v>
      </c>
      <c r="P17" s="54">
        <f t="shared" si="0"/>
        <v>0</v>
      </c>
      <c r="Q17" s="40">
        <f t="shared" si="1"/>
        <v>0</v>
      </c>
    </row>
    <row r="18" spans="2:17" ht="15" thickBot="1" x14ac:dyDescent="0.4">
      <c r="B18" s="4" t="s">
        <v>46</v>
      </c>
      <c r="C18" s="9">
        <f>C17/C16</f>
        <v>0.22</v>
      </c>
      <c r="D18" s="17" t="s">
        <v>53</v>
      </c>
      <c r="E18" s="20" t="s">
        <v>57</v>
      </c>
      <c r="F18" s="21">
        <f>F16*F17</f>
        <v>73.7</v>
      </c>
      <c r="M18" s="48"/>
      <c r="N18" s="43"/>
      <c r="O18" s="52">
        <f t="shared" si="2"/>
        <v>0</v>
      </c>
      <c r="P18" s="54">
        <f t="shared" si="0"/>
        <v>0</v>
      </c>
      <c r="Q18" s="40">
        <f t="shared" si="1"/>
        <v>0</v>
      </c>
    </row>
    <row r="19" spans="2:17" ht="29.5" customHeight="1" thickBot="1" x14ac:dyDescent="0.4">
      <c r="B19" s="59" t="s">
        <v>52</v>
      </c>
      <c r="C19" s="60"/>
      <c r="M19" s="48"/>
      <c r="N19" s="43"/>
      <c r="O19" s="52">
        <f t="shared" si="2"/>
        <v>0</v>
      </c>
      <c r="P19" s="54">
        <f t="shared" si="0"/>
        <v>0</v>
      </c>
      <c r="Q19" s="40">
        <f t="shared" si="1"/>
        <v>0</v>
      </c>
    </row>
    <row r="20" spans="2:17" ht="15" thickBot="1" x14ac:dyDescent="0.4">
      <c r="M20" s="49"/>
      <c r="N20" s="44"/>
      <c r="O20" s="52">
        <f t="shared" si="2"/>
        <v>0</v>
      </c>
      <c r="P20" s="54">
        <f t="shared" si="0"/>
        <v>0</v>
      </c>
      <c r="Q20" s="40">
        <f t="shared" si="1"/>
        <v>0</v>
      </c>
    </row>
    <row r="22" spans="2:17" ht="15" thickBot="1" x14ac:dyDescent="0.4"/>
    <row r="23" spans="2:17" x14ac:dyDescent="0.35">
      <c r="B23" s="1" t="s">
        <v>47</v>
      </c>
      <c r="C23" s="35">
        <v>500</v>
      </c>
    </row>
    <row r="24" spans="2:17" x14ac:dyDescent="0.35">
      <c r="B24" s="1" t="s">
        <v>48</v>
      </c>
      <c r="C24" s="37">
        <v>52</v>
      </c>
    </row>
    <row r="25" spans="2:17" ht="15" thickBot="1" x14ac:dyDescent="0.4">
      <c r="B25" s="1" t="s">
        <v>49</v>
      </c>
      <c r="C25" s="36">
        <v>110</v>
      </c>
    </row>
    <row r="26" spans="2:17" x14ac:dyDescent="0.35">
      <c r="B26" s="1" t="s">
        <v>50</v>
      </c>
      <c r="C26">
        <f>C23-C24-C25</f>
        <v>338</v>
      </c>
    </row>
  </sheetData>
  <mergeCells count="10">
    <mergeCell ref="M3:Q3"/>
    <mergeCell ref="B19:C19"/>
    <mergeCell ref="B7:I7"/>
    <mergeCell ref="B1:I1"/>
    <mergeCell ref="B2:I2"/>
    <mergeCell ref="B4:I6"/>
    <mergeCell ref="B9:C9"/>
    <mergeCell ref="B13:C13"/>
    <mergeCell ref="B15:C15"/>
    <mergeCell ref="B3:I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8585E19E9FF54685767BCCDA089518" ma:contentTypeVersion="7" ma:contentTypeDescription="Create a new document." ma:contentTypeScope="" ma:versionID="5896be6230ac70cf29bfd68b339fbe4a">
  <xsd:schema xmlns:xsd="http://www.w3.org/2001/XMLSchema" xmlns:xs="http://www.w3.org/2001/XMLSchema" xmlns:p="http://schemas.microsoft.com/office/2006/metadata/properties" xmlns:ns3="4ce192a9-dbef-4c03-a9bc-6926f8c61758" targetNamespace="http://schemas.microsoft.com/office/2006/metadata/properties" ma:root="true" ma:fieldsID="b82fb99c4b8c28d604b078bfd4f80bfd" ns3:_="">
    <xsd:import namespace="4ce192a9-dbef-4c03-a9bc-6926f8c617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192a9-dbef-4c03-a9bc-6926f8c61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9C6C8F-05D4-4E55-8E44-D3988FBC8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192a9-dbef-4c03-a9bc-6926f8c6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B77AD6-5EDC-479F-AD37-336B33AA24E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08B473-A167-44C0-8AB8-262010430C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FTE CAM</vt:lpstr>
      <vt:lpstr>newsletter CAM</vt:lpstr>
      <vt:lpstr>vehicle CAM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 Sherri</dc:creator>
  <cp:lastModifiedBy>Law, Sherri</cp:lastModifiedBy>
  <dcterms:created xsi:type="dcterms:W3CDTF">2022-02-08T17:03:01Z</dcterms:created>
  <dcterms:modified xsi:type="dcterms:W3CDTF">2024-03-18T14:25:54Z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0x010100008585E19E9FF54685767BCCDA089518</vt:lpwstr>
  </property>
</Properties>
</file>